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NTONIO. DOC\ALQUILER TURISTICO\APARTAMENTOS MALAGA\FACTURACION Y LIQUIDACIONES\AGOSTO-24\"/>
    </mc:Choice>
  </mc:AlternateContent>
  <bookViews>
    <workbookView xWindow="0" yWindow="41" windowWidth="15964" windowHeight="18078"/>
  </bookViews>
  <sheets>
    <sheet name="Hoja 1 - Informe Liquidación Di" sheetId="1" r:id="rId1"/>
  </sheets>
  <calcPr calcId="162913"/>
</workbook>
</file>

<file path=xl/calcChain.xml><?xml version="1.0" encoding="utf-8"?>
<calcChain xmlns="http://schemas.openxmlformats.org/spreadsheetml/2006/main">
  <c r="G17" i="1" l="1"/>
  <c r="G16" i="1"/>
  <c r="G8" i="1"/>
  <c r="H8" i="1" s="1"/>
  <c r="H7" i="1"/>
  <c r="I7" i="1" s="1"/>
  <c r="G7" i="1"/>
  <c r="G6" i="1"/>
  <c r="H6" i="1" s="1"/>
  <c r="H5" i="1"/>
  <c r="I5" i="1" s="1"/>
  <c r="G5" i="1"/>
  <c r="G4" i="1"/>
  <c r="H4" i="1" s="1"/>
  <c r="H3" i="1"/>
  <c r="I3" i="1" s="1"/>
  <c r="G3" i="1"/>
  <c r="G18" i="1" s="1"/>
  <c r="J6" i="1" l="1"/>
  <c r="I6" i="1"/>
  <c r="J4" i="1"/>
  <c r="K4" i="1" s="1"/>
  <c r="I4" i="1"/>
  <c r="K7" i="1"/>
  <c r="I8" i="1"/>
  <c r="J8" i="1" s="1"/>
  <c r="K8" i="1" s="1"/>
  <c r="J3" i="1"/>
  <c r="K6" i="1"/>
  <c r="J7" i="1"/>
  <c r="J5" i="1"/>
  <c r="K5" i="1" s="1"/>
  <c r="K3" i="1"/>
  <c r="G21" i="1" l="1"/>
  <c r="G20" i="1"/>
</calcChain>
</file>

<file path=xl/sharedStrings.xml><?xml version="1.0" encoding="utf-8"?>
<sst xmlns="http://schemas.openxmlformats.org/spreadsheetml/2006/main" count="46" uniqueCount="27">
  <si>
    <t>Informe Liquidación Agosto 24</t>
  </si>
  <si>
    <t>Cliente</t>
  </si>
  <si>
    <t>Entrada</t>
  </si>
  <si>
    <t>Salida</t>
  </si>
  <si>
    <t>Canal</t>
  </si>
  <si>
    <t>Total Reserva</t>
  </si>
  <si>
    <t>Comisión Canal</t>
  </si>
  <si>
    <t>Neto  Reserva</t>
  </si>
  <si>
    <t>Base Comisión</t>
  </si>
  <si>
    <t>IVA s/comisión</t>
  </si>
  <si>
    <t>Málaga Apartam.</t>
  </si>
  <si>
    <t>Propietario</t>
  </si>
  <si>
    <t>abdelhakim eljazouli</t>
  </si>
  <si>
    <t>Booking</t>
  </si>
  <si>
    <t>pagado propiedad</t>
  </si>
  <si>
    <t>Daniel Pinter</t>
  </si>
  <si>
    <t>Rabia Pellinghelli</t>
  </si>
  <si>
    <t>Airbnb</t>
  </si>
  <si>
    <t>Rosa Gomez</t>
  </si>
  <si>
    <t>Janeth Roció Serrano German</t>
  </si>
  <si>
    <t>Herminia Solis Martinez</t>
  </si>
  <si>
    <t xml:space="preserve"> </t>
  </si>
  <si>
    <t>Total Reservas</t>
  </si>
  <si>
    <t>Total Comisiones</t>
  </si>
  <si>
    <t>Neto</t>
  </si>
  <si>
    <t>Total Malaga Apart.</t>
  </si>
  <si>
    <t>Total Propietario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</si>
</sst>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3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8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0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1"/>
      </right>
      <top style="thin">
        <color indexed="13"/>
      </top>
      <bottom/>
      <diagonal/>
    </border>
    <border>
      <left style="thin">
        <color indexed="11"/>
      </left>
      <right style="thin">
        <color indexed="11"/>
      </right>
      <top style="thin">
        <color indexed="13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0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9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vertical="top" wrapText="1"/>
    </xf>
    <xf numFmtId="164" fontId="0" fillId="2" borderId="7" xfId="0" applyNumberFormat="1" applyFont="1" applyFill="1" applyBorder="1" applyAlignment="1">
      <alignment vertical="top" wrapText="1"/>
    </xf>
    <xf numFmtId="164" fontId="0" fillId="2" borderId="8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horizontal="center" vertical="top" wrapText="1"/>
    </xf>
    <xf numFmtId="4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2" fontId="0" fillId="2" borderId="5" xfId="0" applyNumberFormat="1" applyFont="1" applyFill="1" applyBorder="1" applyAlignment="1">
      <alignment horizontal="center" vertical="top" wrapText="1"/>
    </xf>
    <xf numFmtId="49" fontId="0" fillId="2" borderId="10" xfId="0" applyNumberFormat="1" applyFont="1" applyFill="1" applyBorder="1" applyAlignment="1">
      <alignment vertical="top" wrapText="1"/>
    </xf>
    <xf numFmtId="164" fontId="0" fillId="2" borderId="11" xfId="0" applyNumberFormat="1" applyFont="1" applyFill="1" applyBorder="1" applyAlignment="1">
      <alignment vertical="top" wrapText="1"/>
    </xf>
    <xf numFmtId="164" fontId="0" fillId="2" borderId="12" xfId="0" applyNumberFormat="1" applyFont="1" applyFill="1" applyBorder="1" applyAlignment="1">
      <alignment vertical="top" wrapText="1"/>
    </xf>
    <xf numFmtId="2" fontId="0" fillId="2" borderId="13" xfId="0" applyNumberFormat="1" applyFont="1" applyFill="1" applyBorder="1" applyAlignment="1">
      <alignment horizontal="center" vertical="top" wrapText="1"/>
    </xf>
    <xf numFmtId="2" fontId="0" fillId="2" borderId="14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vertical="top" wrapText="1"/>
    </xf>
    <xf numFmtId="49" fontId="0" fillId="2" borderId="16" xfId="0" applyNumberFormat="1" applyFont="1" applyFill="1" applyBorder="1" applyAlignment="1">
      <alignment vertical="top" wrapText="1"/>
    </xf>
    <xf numFmtId="49" fontId="0" fillId="2" borderId="17" xfId="0" applyNumberFormat="1" applyFont="1" applyFill="1" applyBorder="1" applyAlignment="1">
      <alignment vertical="top" wrapText="1"/>
    </xf>
    <xf numFmtId="49" fontId="0" fillId="2" borderId="5" xfId="0" applyNumberFormat="1" applyFont="1" applyFill="1" applyBorder="1" applyAlignment="1">
      <alignment vertical="top" wrapText="1"/>
    </xf>
    <xf numFmtId="0" fontId="0" fillId="2" borderId="5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vertical="top" wrapText="1"/>
    </xf>
    <xf numFmtId="2" fontId="0" fillId="2" borderId="5" xfId="0" applyNumberFormat="1" applyFont="1" applyFill="1" applyBorder="1" applyAlignment="1">
      <alignment vertical="top" wrapText="1"/>
    </xf>
    <xf numFmtId="0" fontId="0" fillId="2" borderId="5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workbookViewId="0">
      <selection activeCell="E3" sqref="E3"/>
    </sheetView>
  </sheetViews>
  <sheetFormatPr baseColWidth="10" defaultColWidth="16.36328125" defaultRowHeight="19.95" customHeight="1"/>
  <cols>
    <col min="1" max="1" width="35.08984375" style="1" customWidth="1"/>
    <col min="2" max="3" width="12.81640625" style="1" customWidth="1"/>
    <col min="4" max="4" width="13.36328125" style="1" customWidth="1"/>
    <col min="5" max="5" width="12.1796875" style="1" customWidth="1"/>
    <col min="6" max="6" width="17.81640625" style="1" customWidth="1"/>
    <col min="7" max="7" width="12.6328125" style="1" customWidth="1"/>
    <col min="8" max="8" width="13.81640625" style="1" customWidth="1"/>
    <col min="9" max="9" width="15" style="1" customWidth="1"/>
    <col min="10" max="12" width="16.36328125" style="1" customWidth="1"/>
    <col min="13" max="16384" width="16.36328125" style="1"/>
  </cols>
  <sheetData>
    <row r="1" spans="1:11" ht="27.75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1" ht="20.2" customHeight="1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ht="20.100000000000001" customHeight="1">
      <c r="A3" s="4" t="s">
        <v>12</v>
      </c>
      <c r="B3" s="5">
        <v>45505</v>
      </c>
      <c r="C3" s="6">
        <v>45509</v>
      </c>
      <c r="D3" s="7" t="s">
        <v>13</v>
      </c>
      <c r="E3" s="8">
        <v>539</v>
      </c>
      <c r="F3" s="7" t="s">
        <v>14</v>
      </c>
      <c r="G3" s="9">
        <f t="shared" ref="G3:G8" si="0">SUM(E3)</f>
        <v>539</v>
      </c>
      <c r="H3" s="10">
        <f t="shared" ref="H3:H8" si="1">SUM(G3*0.18)</f>
        <v>97.02</v>
      </c>
      <c r="I3" s="10">
        <f t="shared" ref="I3:I8" si="2">SUM(H3*0.21)</f>
        <v>20.374199999999998</v>
      </c>
      <c r="J3" s="10">
        <f t="shared" ref="J3:J8" si="3">H3+I3</f>
        <v>117.3942</v>
      </c>
      <c r="K3" s="9">
        <f t="shared" ref="K3:K8" si="4">SUM(G3-J3)</f>
        <v>421.60579999999999</v>
      </c>
    </row>
    <row r="4" spans="1:11" ht="20.100000000000001" customHeight="1">
      <c r="A4" s="11" t="s">
        <v>15</v>
      </c>
      <c r="B4" s="12">
        <v>45509</v>
      </c>
      <c r="C4" s="13">
        <v>45513</v>
      </c>
      <c r="D4" s="7" t="s">
        <v>13</v>
      </c>
      <c r="E4" s="14">
        <v>596</v>
      </c>
      <c r="F4" s="7" t="s">
        <v>14</v>
      </c>
      <c r="G4" s="9">
        <f t="shared" si="0"/>
        <v>596</v>
      </c>
      <c r="H4" s="10">
        <f t="shared" si="1"/>
        <v>107.28</v>
      </c>
      <c r="I4" s="10">
        <f t="shared" si="2"/>
        <v>22.5288</v>
      </c>
      <c r="J4" s="10">
        <f t="shared" si="3"/>
        <v>129.80879999999999</v>
      </c>
      <c r="K4" s="9">
        <f t="shared" si="4"/>
        <v>466.19119999999998</v>
      </c>
    </row>
    <row r="5" spans="1:11" ht="20.100000000000001" customHeight="1">
      <c r="A5" s="11" t="s">
        <v>16</v>
      </c>
      <c r="B5" s="12">
        <v>45513</v>
      </c>
      <c r="C5" s="13">
        <v>45519</v>
      </c>
      <c r="D5" s="7" t="s">
        <v>17</v>
      </c>
      <c r="E5" s="14">
        <v>801.55</v>
      </c>
      <c r="F5" s="7" t="s">
        <v>14</v>
      </c>
      <c r="G5" s="9">
        <f t="shared" si="0"/>
        <v>801.55</v>
      </c>
      <c r="H5" s="10">
        <f t="shared" si="1"/>
        <v>144.279</v>
      </c>
      <c r="I5" s="10">
        <f t="shared" si="2"/>
        <v>30.298589999999997</v>
      </c>
      <c r="J5" s="10">
        <f t="shared" si="3"/>
        <v>174.57758999999999</v>
      </c>
      <c r="K5" s="9">
        <f t="shared" si="4"/>
        <v>626.97240999999997</v>
      </c>
    </row>
    <row r="6" spans="1:11" ht="20.100000000000001" customHeight="1">
      <c r="A6" s="11" t="s">
        <v>18</v>
      </c>
      <c r="B6" s="12">
        <v>45520</v>
      </c>
      <c r="C6" s="13">
        <v>45525</v>
      </c>
      <c r="D6" s="7" t="s">
        <v>13</v>
      </c>
      <c r="E6" s="14">
        <v>931.5</v>
      </c>
      <c r="F6" s="7" t="s">
        <v>14</v>
      </c>
      <c r="G6" s="9">
        <f t="shared" si="0"/>
        <v>931.5</v>
      </c>
      <c r="H6" s="10">
        <f t="shared" si="1"/>
        <v>167.67</v>
      </c>
      <c r="I6" s="10">
        <f t="shared" si="2"/>
        <v>35.210699999999996</v>
      </c>
      <c r="J6" s="10">
        <f t="shared" si="3"/>
        <v>202.88069999999999</v>
      </c>
      <c r="K6" s="9">
        <f t="shared" si="4"/>
        <v>728.61930000000007</v>
      </c>
    </row>
    <row r="7" spans="1:11" ht="20.100000000000001" customHeight="1">
      <c r="A7" s="11" t="s">
        <v>19</v>
      </c>
      <c r="B7" s="12">
        <v>45525</v>
      </c>
      <c r="C7" s="13">
        <v>45529</v>
      </c>
      <c r="D7" s="7" t="s">
        <v>17</v>
      </c>
      <c r="E7" s="14">
        <v>497.25</v>
      </c>
      <c r="F7" s="7" t="s">
        <v>14</v>
      </c>
      <c r="G7" s="9">
        <f t="shared" si="0"/>
        <v>497.25</v>
      </c>
      <c r="H7" s="10">
        <f t="shared" si="1"/>
        <v>89.504999999999995</v>
      </c>
      <c r="I7" s="10">
        <f t="shared" si="2"/>
        <v>18.796049999999997</v>
      </c>
      <c r="J7" s="10">
        <f t="shared" si="3"/>
        <v>108.30104999999999</v>
      </c>
      <c r="K7" s="9">
        <f t="shared" si="4"/>
        <v>388.94895000000002</v>
      </c>
    </row>
    <row r="8" spans="1:11" ht="20.100000000000001" customHeight="1">
      <c r="A8" s="11" t="s">
        <v>20</v>
      </c>
      <c r="B8" s="12">
        <v>45530</v>
      </c>
      <c r="C8" s="13">
        <v>45534</v>
      </c>
      <c r="D8" s="7" t="s">
        <v>13</v>
      </c>
      <c r="E8" s="15">
        <v>503.1</v>
      </c>
      <c r="F8" s="7" t="s">
        <v>14</v>
      </c>
      <c r="G8" s="9">
        <f t="shared" si="0"/>
        <v>503.1</v>
      </c>
      <c r="H8" s="10">
        <f t="shared" si="1"/>
        <v>90.558000000000007</v>
      </c>
      <c r="I8" s="10">
        <f t="shared" si="2"/>
        <v>19.01718</v>
      </c>
      <c r="J8" s="10">
        <f t="shared" si="3"/>
        <v>109.57518</v>
      </c>
      <c r="K8" s="9">
        <f t="shared" si="4"/>
        <v>393.52482000000003</v>
      </c>
    </row>
    <row r="9" spans="1:11" ht="20.100000000000001" customHeight="1">
      <c r="A9" s="16" t="s">
        <v>21</v>
      </c>
      <c r="B9" s="17" t="s">
        <v>21</v>
      </c>
      <c r="C9" s="18" t="s">
        <v>21</v>
      </c>
      <c r="D9" s="19" t="s">
        <v>21</v>
      </c>
      <c r="E9" s="19" t="s">
        <v>21</v>
      </c>
      <c r="F9" s="19" t="s">
        <v>21</v>
      </c>
      <c r="G9" s="19" t="s">
        <v>21</v>
      </c>
      <c r="H9" s="19" t="s">
        <v>21</v>
      </c>
      <c r="I9" s="19" t="s">
        <v>21</v>
      </c>
      <c r="J9" s="19" t="s">
        <v>21</v>
      </c>
      <c r="K9" s="19" t="s">
        <v>21</v>
      </c>
    </row>
    <row r="10" spans="1:11" ht="20.100000000000001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1"/>
    </row>
    <row r="11" spans="1:11" ht="20.10000000000000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1"/>
    </row>
    <row r="12" spans="1:11" ht="20.100000000000001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1"/>
    </row>
    <row r="13" spans="1:11" ht="20.100000000000001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1"/>
    </row>
    <row r="14" spans="1:11" ht="20.10000000000000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1"/>
    </row>
    <row r="15" spans="1:11" ht="20.100000000000001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1"/>
    </row>
    <row r="16" spans="1:11" ht="20.100000000000001" customHeight="1">
      <c r="A16" s="20"/>
      <c r="B16" s="20"/>
      <c r="C16" s="20"/>
      <c r="D16" s="20"/>
      <c r="E16" s="20"/>
      <c r="F16" s="22" t="s">
        <v>22</v>
      </c>
      <c r="G16" s="23">
        <f>SUM(E3:E11)</f>
        <v>3868.4</v>
      </c>
      <c r="H16" s="21"/>
      <c r="I16" s="21"/>
      <c r="J16" s="21"/>
      <c r="K16" s="21"/>
    </row>
    <row r="17" spans="1:11" ht="20.100000000000001" customHeight="1">
      <c r="A17" s="20"/>
      <c r="B17" s="20"/>
      <c r="C17" s="20"/>
      <c r="D17" s="20"/>
      <c r="E17" s="20"/>
      <c r="F17" s="22" t="s">
        <v>23</v>
      </c>
      <c r="G17" s="24">
        <f>SUM(F9:F10)</f>
        <v>0</v>
      </c>
      <c r="H17" s="21"/>
      <c r="I17" s="21"/>
      <c r="J17" s="21"/>
      <c r="K17" s="21"/>
    </row>
    <row r="18" spans="1:11" ht="20.100000000000001" customHeight="1">
      <c r="A18" s="20"/>
      <c r="B18" s="20"/>
      <c r="C18" s="20"/>
      <c r="D18" s="20"/>
      <c r="E18" s="20"/>
      <c r="F18" s="22" t="s">
        <v>24</v>
      </c>
      <c r="G18" s="23">
        <f>SUM(G3:G11)</f>
        <v>3868.4</v>
      </c>
      <c r="H18" s="21"/>
      <c r="I18" s="21"/>
      <c r="J18" s="21"/>
      <c r="K18" s="21"/>
    </row>
    <row r="19" spans="1:11" ht="20.100000000000001" customHeight="1">
      <c r="A19" s="20"/>
      <c r="B19" s="20"/>
      <c r="C19" s="20"/>
      <c r="D19" s="20"/>
      <c r="E19" s="20"/>
      <c r="F19" s="25"/>
      <c r="G19" s="23"/>
      <c r="H19" s="21"/>
      <c r="I19" s="21"/>
      <c r="J19" s="21"/>
      <c r="K19" s="21"/>
    </row>
    <row r="20" spans="1:11" ht="20.100000000000001" customHeight="1">
      <c r="A20" s="20"/>
      <c r="B20" s="20"/>
      <c r="C20" s="20"/>
      <c r="D20" s="20"/>
      <c r="E20" s="20"/>
      <c r="F20" s="22" t="s">
        <v>25</v>
      </c>
      <c r="G20" s="23">
        <f>SUM((J3:J11))</f>
        <v>842.53752000000009</v>
      </c>
      <c r="H20" s="21"/>
      <c r="I20" s="21"/>
      <c r="J20" s="21"/>
      <c r="K20" s="21"/>
    </row>
    <row r="21" spans="1:11" ht="20.100000000000001" customHeight="1">
      <c r="A21" s="20"/>
      <c r="B21" s="20"/>
      <c r="C21" s="20"/>
      <c r="D21" s="20"/>
      <c r="E21" s="20"/>
      <c r="F21" s="22" t="s">
        <v>26</v>
      </c>
      <c r="G21" s="23">
        <f>SUM(K3:K11)</f>
        <v>3025.8624800000002</v>
      </c>
      <c r="H21" s="21"/>
      <c r="I21" s="21"/>
      <c r="J21" s="21"/>
      <c r="K21" s="21"/>
    </row>
    <row r="22" spans="1:11" ht="20.100000000000001" customHeight="1">
      <c r="A22" s="20"/>
      <c r="B22" s="20"/>
      <c r="C22" s="20"/>
      <c r="D22" s="20"/>
      <c r="E22" s="20"/>
      <c r="F22" s="21"/>
      <c r="G22" s="21"/>
      <c r="H22" s="21"/>
      <c r="I22" s="21"/>
      <c r="J22" s="21"/>
      <c r="K22" s="21"/>
    </row>
  </sheetData>
  <mergeCells count="1">
    <mergeCell ref="A1:K1"/>
  </mergeCells>
  <pageMargins left="0.5" right="0.5" top="0.75" bottom="0.75" header="0.27777800000000002" footer="0.27777800000000002"/>
  <pageSetup scale="75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1 - Informe Liquidación 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 de Windows</cp:lastModifiedBy>
  <dcterms:modified xsi:type="dcterms:W3CDTF">2024-12-19T20:06:21Z</dcterms:modified>
</cp:coreProperties>
</file>